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\SFO_Rest\General\US Loans\2018-19\Application Documents\"/>
    </mc:Choice>
  </mc:AlternateContent>
  <xr:revisionPtr revIDLastSave="0" documentId="13_ncr:1_{91C3AA54-836D-4981-88E0-37089346A0D8}" xr6:coauthVersionLast="32" xr6:coauthVersionMax="32" xr10:uidLastSave="{00000000-0000-0000-0000-000000000000}"/>
  <bookViews>
    <workbookView xWindow="120" yWindow="120" windowWidth="15120" windowHeight="8025" xr2:uid="{00000000-000D-0000-FFFF-FFFF00000000}"/>
  </bookViews>
  <sheets>
    <sheet name="COA" sheetId="1" r:id="rId1"/>
    <sheet name="Basis of Costs" sheetId="2" r:id="rId2"/>
  </sheets>
  <definedNames>
    <definedName name="_xlnm.Print_Area" localSheetId="0">COA!$A$1:$D$17</definedName>
  </definedNames>
  <calcPr calcId="179017"/>
</workbook>
</file>

<file path=xl/calcChain.xml><?xml version="1.0" encoding="utf-8"?>
<calcChain xmlns="http://schemas.openxmlformats.org/spreadsheetml/2006/main">
  <c r="C11" i="1" l="1"/>
  <c r="C16" i="1" l="1"/>
  <c r="C4" i="1"/>
  <c r="C17" i="1" l="1"/>
  <c r="C6" i="1"/>
  <c r="C7" i="1" s="1"/>
  <c r="C13" i="1" l="1"/>
</calcChain>
</file>

<file path=xl/sharedStrings.xml><?xml version="1.0" encoding="utf-8"?>
<sst xmlns="http://schemas.openxmlformats.org/spreadsheetml/2006/main" count="38" uniqueCount="33">
  <si>
    <t>Postgraduate</t>
  </si>
  <si>
    <t>Undergraduate</t>
  </si>
  <si>
    <t>Click dropdown to select</t>
  </si>
  <si>
    <t>COST OF ATTENDANCE WORKSHEET</t>
  </si>
  <si>
    <t>Study and Living Expenses</t>
  </si>
  <si>
    <t>Tuition Fees</t>
  </si>
  <si>
    <t>Enter amount in GBP from online prospectus</t>
  </si>
  <si>
    <t>DESCRIPTION</t>
  </si>
  <si>
    <t>AMOUNTS</t>
  </si>
  <si>
    <t>INSTRUCTIONS</t>
  </si>
  <si>
    <t>Expected Financial Aid</t>
  </si>
  <si>
    <t>Enter amount of total aid in GBP</t>
  </si>
  <si>
    <t>Enter amount of total aid in USD</t>
  </si>
  <si>
    <t>Will calculate in USD at fixed exchange rate</t>
  </si>
  <si>
    <t>Cost of Attendance (COA) in GBP</t>
  </si>
  <si>
    <t>Cost of Attendance (COA) in USD</t>
  </si>
  <si>
    <t>Total Expected Financial Aid in USD</t>
  </si>
  <si>
    <t>Aid in USD plus aid in GBP converted to USD</t>
  </si>
  <si>
    <t>Maximum you can borrow</t>
  </si>
  <si>
    <t>Dependent UG 1st yr</t>
  </si>
  <si>
    <t>Dependent UG 2nd yr</t>
  </si>
  <si>
    <t>Dependent UG 3rd yr or above</t>
  </si>
  <si>
    <t>Independent UG 1st year</t>
  </si>
  <si>
    <t>Independent UG 2nd year</t>
  </si>
  <si>
    <t>Independent UG 3rd year or above</t>
  </si>
  <si>
    <t>Amount I want to borrow</t>
  </si>
  <si>
    <t>Amount of PLUS</t>
  </si>
  <si>
    <t>COA minus total Expected Financial Aid in USD</t>
  </si>
  <si>
    <t>Enter amount in USD (do not exceed max above!)</t>
  </si>
  <si>
    <t>Will calculate if needed</t>
  </si>
  <si>
    <t>Amount of Stafford (maximum available)</t>
  </si>
  <si>
    <t>For guidance only: King's is not responsible for the misuse of this spreadsheet and an incorrectly calculated COA will not be honoured</t>
  </si>
  <si>
    <t>Will add Study and Living expenses plus 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</si>
</sst>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[$$-409]#,##0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0" fillId="0" borderId="0" xfId="0" applyNumberFormat="1" applyFont="1"/>
    <xf numFmtId="0" fontId="4" fillId="0" borderId="0" xfId="0" applyNumberFormat="1" applyFont="1"/>
    <xf numFmtId="0" fontId="4" fillId="0" borderId="0" xfId="0" applyFont="1" applyProtection="1"/>
    <xf numFmtId="0" fontId="0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5" fillId="3" borderId="0" xfId="0" applyFont="1" applyFill="1" applyProtection="1">
      <protection locked="0" hidden="1"/>
    </xf>
    <xf numFmtId="0" fontId="0" fillId="0" borderId="0" xfId="0" applyFill="1" applyProtection="1">
      <protection hidden="1"/>
    </xf>
    <xf numFmtId="0" fontId="1" fillId="0" borderId="1" xfId="1" applyFill="1" applyAlignment="1" applyProtection="1">
      <alignment horizontal="center"/>
      <protection hidden="1"/>
    </xf>
    <xf numFmtId="0" fontId="2" fillId="0" borderId="0" xfId="2" applyFill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2" fillId="0" borderId="0" xfId="2" applyNumberFormat="1" applyFill="1" applyAlignment="1" applyProtection="1">
      <alignment horizontal="center"/>
      <protection hidden="1"/>
    </xf>
    <xf numFmtId="164" fontId="5" fillId="3" borderId="0" xfId="0" applyNumberFormat="1" applyFont="1" applyFill="1" applyAlignment="1" applyProtection="1">
      <alignment horizontal="center"/>
      <protection hidden="1"/>
    </xf>
    <xf numFmtId="164" fontId="5" fillId="3" borderId="0" xfId="0" applyNumberFormat="1" applyFont="1" applyFill="1" applyAlignment="1" applyProtection="1">
      <alignment horizontal="center"/>
      <protection locked="0" hidden="1"/>
    </xf>
    <xf numFmtId="164" fontId="0" fillId="0" borderId="0" xfId="0" applyNumberFormat="1" applyAlignment="1">
      <alignment horizontal="center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5" fillId="3" borderId="0" xfId="0" applyNumberFormat="1" applyFont="1" applyFill="1" applyAlignment="1" applyProtection="1">
      <alignment horizontal="center"/>
      <protection locked="0" hidden="1"/>
    </xf>
    <xf numFmtId="165" fontId="3" fillId="2" borderId="0" xfId="0" applyNumberFormat="1" applyFont="1" applyFill="1" applyAlignment="1" applyProtection="1">
      <alignment horizontal="center"/>
      <protection hidden="1"/>
    </xf>
    <xf numFmtId="165" fontId="5" fillId="3" borderId="0" xfId="0" applyNumberFormat="1" applyFont="1" applyFill="1" applyAlignment="1" applyProtection="1">
      <alignment horizontal="center"/>
      <protection hidden="1"/>
    </xf>
    <xf numFmtId="0" fontId="4" fillId="0" borderId="0" xfId="0" applyFont="1"/>
    <xf numFmtId="0" fontId="0" fillId="0" borderId="0" xfId="0" applyBorder="1"/>
    <xf numFmtId="164" fontId="0" fillId="0" borderId="0" xfId="0" applyNumberFormat="1" applyBorder="1" applyAlignment="1">
      <alignment horizontal="center"/>
    </xf>
  </cellXfs>
  <cellStyles count="3">
    <cellStyle name="Heading 1" xfId="1" builtinId="16"/>
    <cellStyle name="Heading 4" xfId="2" builtinId="1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30</xdr:col>
      <xdr:colOff>514350</xdr:colOff>
      <xdr:row>47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050"/>
          <a:ext cx="18802350" cy="901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ATTENDANCE (COA) 2018-19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Postgraduate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Housing/Room                                		£12,740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Board/Meals				£4,160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Books &amp; Supplies			£2,600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Flights (2 returns)			£1,800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Travel				£1,560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Personal Expenses			£2,340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Miscellaneous				£1,820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u="sng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				</a:t>
          </a:r>
          <a:r>
            <a:rPr lang="en-GB" sz="1100" u="sng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£27,020</a:t>
          </a:r>
          <a:endParaRPr lang="en-GB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Undergraduate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Housing/Room                                		£9,555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Board/Meals			 	£3,120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Books &amp; Supplies			£1,950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Flights (1 return) 			£900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Travel				£1,170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Personal Expenses			£1,755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Miscellaneous				£1,365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u="sng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GB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				</a:t>
          </a:r>
          <a:r>
            <a:rPr lang="en-GB" sz="1100" u="sng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£19,815</a:t>
          </a:r>
          <a:endParaRPr lang="en-GB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b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$1.60 USD = £1GBP Exchange Rate used</a:t>
          </a:r>
        </a:p>
        <a:p>
          <a:endParaRPr lang="en-GB" sz="1100"/>
        </a:p>
        <a:p>
          <a:r>
            <a:rPr lang="en-GB" sz="1100"/>
            <a:t>Please note that this figures represent the maximum predicted. If</a:t>
          </a:r>
          <a:r>
            <a:rPr lang="en-GB" sz="1100" baseline="0"/>
            <a:t> you know that you will spend less, then you should make sure to reduce the amount you wish to borrow accordingly.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C17" sqref="C17"/>
    </sheetView>
  </sheetViews>
  <sheetFormatPr defaultRowHeight="15" x14ac:dyDescent="0.25"/>
  <cols>
    <col min="1" max="1" width="37.7109375" customWidth="1"/>
    <col min="2" max="2" width="44.140625" customWidth="1"/>
    <col min="3" max="3" width="27.140625" style="21" customWidth="1"/>
    <col min="5" max="5" width="30.140625" customWidth="1"/>
    <col min="6" max="6" width="10.140625" style="1" bestFit="1" customWidth="1"/>
  </cols>
  <sheetData>
    <row r="1" spans="1:7" ht="20.25" thickBot="1" x14ac:dyDescent="0.35">
      <c r="A1" s="7"/>
      <c r="B1" s="14" t="s">
        <v>3</v>
      </c>
      <c r="C1" s="17"/>
      <c r="D1" s="8"/>
      <c r="E1" s="5"/>
      <c r="F1" s="2"/>
    </row>
    <row r="2" spans="1:7" ht="15.75" thickTop="1" x14ac:dyDescent="0.25">
      <c r="A2" s="16" t="s">
        <v>31</v>
      </c>
      <c r="B2" s="9"/>
      <c r="C2" s="17"/>
      <c r="D2" s="8"/>
      <c r="E2" s="5"/>
      <c r="F2" s="2"/>
    </row>
    <row r="3" spans="1:7" x14ac:dyDescent="0.25">
      <c r="A3" s="15" t="s">
        <v>7</v>
      </c>
      <c r="B3" s="15" t="s">
        <v>9</v>
      </c>
      <c r="C3" s="18" t="s">
        <v>8</v>
      </c>
      <c r="D3" s="8"/>
      <c r="E3" s="6"/>
      <c r="F3" s="3"/>
      <c r="G3" s="26"/>
    </row>
    <row r="4" spans="1:7" x14ac:dyDescent="0.25">
      <c r="A4" s="7" t="s">
        <v>4</v>
      </c>
      <c r="B4" s="12" t="s">
        <v>2</v>
      </c>
      <c r="C4" s="19">
        <f>VLOOKUP(B4,E4:F6,2)</f>
        <v>0</v>
      </c>
      <c r="D4" s="8"/>
      <c r="E4" s="6" t="s">
        <v>2</v>
      </c>
      <c r="F4" s="3">
        <v>0</v>
      </c>
      <c r="G4" s="26"/>
    </row>
    <row r="5" spans="1:7" x14ac:dyDescent="0.25">
      <c r="A5" s="7" t="s">
        <v>5</v>
      </c>
      <c r="B5" s="7" t="s">
        <v>6</v>
      </c>
      <c r="C5" s="20">
        <v>0</v>
      </c>
      <c r="D5" s="8"/>
      <c r="E5" s="6" t="s">
        <v>0</v>
      </c>
      <c r="F5" s="3">
        <v>27020</v>
      </c>
      <c r="G5" s="26"/>
    </row>
    <row r="6" spans="1:7" x14ac:dyDescent="0.25">
      <c r="A6" s="7" t="s">
        <v>14</v>
      </c>
      <c r="B6" s="13" t="s">
        <v>32</v>
      </c>
      <c r="C6" s="17">
        <f>(C4+C5)</f>
        <v>0</v>
      </c>
      <c r="D6" s="8"/>
      <c r="E6" s="6" t="s">
        <v>1</v>
      </c>
      <c r="F6" s="3">
        <v>19815</v>
      </c>
      <c r="G6" s="26"/>
    </row>
    <row r="7" spans="1:7" x14ac:dyDescent="0.25">
      <c r="A7" s="7" t="s">
        <v>15</v>
      </c>
      <c r="B7" s="7" t="s">
        <v>13</v>
      </c>
      <c r="C7" s="22">
        <f>C6*1.6</f>
        <v>0</v>
      </c>
      <c r="D7" s="8"/>
      <c r="E7" s="6"/>
      <c r="F7" s="3"/>
      <c r="G7" s="26"/>
    </row>
    <row r="8" spans="1:7" x14ac:dyDescent="0.25">
      <c r="A8" s="7"/>
      <c r="B8" s="7"/>
      <c r="C8" s="17"/>
      <c r="D8" s="8"/>
      <c r="E8" s="6"/>
      <c r="F8" s="3"/>
      <c r="G8" s="26"/>
    </row>
    <row r="9" spans="1:7" x14ac:dyDescent="0.25">
      <c r="A9" s="7" t="s">
        <v>10</v>
      </c>
      <c r="B9" s="7" t="s">
        <v>11</v>
      </c>
      <c r="C9" s="20">
        <v>0</v>
      </c>
      <c r="D9" s="8"/>
      <c r="E9" s="6"/>
      <c r="F9" s="3"/>
      <c r="G9" s="26"/>
    </row>
    <row r="10" spans="1:7" x14ac:dyDescent="0.25">
      <c r="A10" s="7" t="s">
        <v>10</v>
      </c>
      <c r="B10" s="7" t="s">
        <v>12</v>
      </c>
      <c r="C10" s="23">
        <v>0</v>
      </c>
      <c r="D10" s="8"/>
      <c r="E10" s="6"/>
      <c r="F10" s="3"/>
      <c r="G10" s="26"/>
    </row>
    <row r="11" spans="1:7" x14ac:dyDescent="0.25">
      <c r="A11" s="7" t="s">
        <v>16</v>
      </c>
      <c r="B11" s="7" t="s">
        <v>17</v>
      </c>
      <c r="C11" s="22">
        <f>C10+C9*1.6</f>
        <v>0</v>
      </c>
      <c r="D11" s="8"/>
      <c r="E11" s="6"/>
      <c r="F11" s="3"/>
      <c r="G11" s="26"/>
    </row>
    <row r="12" spans="1:7" x14ac:dyDescent="0.25">
      <c r="A12" s="7"/>
      <c r="B12" s="7"/>
      <c r="C12" s="22"/>
      <c r="D12" s="8"/>
      <c r="E12" s="6"/>
      <c r="F12" s="3"/>
      <c r="G12" s="26"/>
    </row>
    <row r="13" spans="1:7" x14ac:dyDescent="0.25">
      <c r="A13" s="10" t="s">
        <v>18</v>
      </c>
      <c r="B13" s="11" t="s">
        <v>27</v>
      </c>
      <c r="C13" s="24">
        <f>IF(C7-C11&gt;=0,C7-C11,IF(C7-C11&lt;0,0))</f>
        <v>0</v>
      </c>
      <c r="D13" s="8"/>
      <c r="E13" s="6"/>
      <c r="F13" s="3"/>
      <c r="G13" s="26"/>
    </row>
    <row r="14" spans="1:7" x14ac:dyDescent="0.25">
      <c r="A14" s="7"/>
      <c r="B14" s="7"/>
      <c r="C14" s="22"/>
      <c r="D14" s="8"/>
      <c r="E14" s="6"/>
      <c r="F14" s="3"/>
      <c r="G14" s="26"/>
    </row>
    <row r="15" spans="1:7" x14ac:dyDescent="0.25">
      <c r="A15" s="7" t="s">
        <v>25</v>
      </c>
      <c r="B15" s="13" t="s">
        <v>28</v>
      </c>
      <c r="C15" s="23">
        <v>0</v>
      </c>
      <c r="D15" s="8"/>
      <c r="E15" s="6"/>
      <c r="F15" s="3"/>
      <c r="G15" s="26"/>
    </row>
    <row r="16" spans="1:7" x14ac:dyDescent="0.25">
      <c r="A16" s="13" t="s">
        <v>30</v>
      </c>
      <c r="B16" s="12" t="s">
        <v>2</v>
      </c>
      <c r="C16" s="25">
        <f>VLOOKUP(B16, E16:F23, 2)</f>
        <v>0</v>
      </c>
      <c r="D16" s="8"/>
      <c r="E16" s="6" t="s">
        <v>2</v>
      </c>
      <c r="F16" s="3">
        <v>0</v>
      </c>
      <c r="G16" s="26"/>
    </row>
    <row r="17" spans="1:7" x14ac:dyDescent="0.25">
      <c r="A17" s="7" t="s">
        <v>26</v>
      </c>
      <c r="B17" s="13" t="s">
        <v>29</v>
      </c>
      <c r="C17" s="22">
        <f>IF(C15-C16&gt;=0, C15-C16, 0)</f>
        <v>0</v>
      </c>
      <c r="D17" s="8"/>
      <c r="E17" s="6" t="s">
        <v>19</v>
      </c>
      <c r="F17" s="3">
        <v>5500</v>
      </c>
      <c r="G17" s="26"/>
    </row>
    <row r="18" spans="1:7" x14ac:dyDescent="0.25">
      <c r="E18" s="4" t="s">
        <v>20</v>
      </c>
      <c r="F18" s="3">
        <v>6500</v>
      </c>
      <c r="G18" s="26"/>
    </row>
    <row r="19" spans="1:7" x14ac:dyDescent="0.25">
      <c r="E19" s="4" t="s">
        <v>21</v>
      </c>
      <c r="F19" s="3">
        <v>7500</v>
      </c>
      <c r="G19" s="26"/>
    </row>
    <row r="20" spans="1:7" x14ac:dyDescent="0.25">
      <c r="E20" s="4" t="s">
        <v>22</v>
      </c>
      <c r="F20" s="3">
        <v>9500</v>
      </c>
      <c r="G20" s="26"/>
    </row>
    <row r="21" spans="1:7" x14ac:dyDescent="0.25">
      <c r="E21" s="4" t="s">
        <v>23</v>
      </c>
      <c r="F21" s="3">
        <v>10500</v>
      </c>
      <c r="G21" s="26"/>
    </row>
    <row r="22" spans="1:7" x14ac:dyDescent="0.25">
      <c r="E22" s="4" t="s">
        <v>24</v>
      </c>
      <c r="F22" s="3">
        <v>12500</v>
      </c>
      <c r="G22" s="26"/>
    </row>
    <row r="23" spans="1:7" x14ac:dyDescent="0.25">
      <c r="A23" s="27"/>
      <c r="B23" s="27"/>
      <c r="C23" s="28"/>
      <c r="E23" s="4" t="s">
        <v>0</v>
      </c>
      <c r="F23" s="3">
        <v>20500</v>
      </c>
      <c r="G23" s="26"/>
    </row>
    <row r="24" spans="1:7" x14ac:dyDescent="0.25">
      <c r="A24" s="27"/>
      <c r="B24" s="27"/>
      <c r="C24" s="28"/>
      <c r="E24" s="26"/>
      <c r="F24" s="3"/>
      <c r="G24" s="26"/>
    </row>
    <row r="25" spans="1:7" x14ac:dyDescent="0.25">
      <c r="A25" s="27"/>
      <c r="B25" s="27"/>
      <c r="C25" s="28"/>
      <c r="E25" s="26"/>
      <c r="F25" s="3"/>
      <c r="G25" s="26"/>
    </row>
    <row r="26" spans="1:7" x14ac:dyDescent="0.25">
      <c r="A26" s="27"/>
      <c r="B26" s="27"/>
      <c r="C26" s="28"/>
      <c r="E26" s="26"/>
      <c r="F26" s="3"/>
      <c r="G26" s="26"/>
    </row>
    <row r="27" spans="1:7" x14ac:dyDescent="0.25">
      <c r="A27" s="27"/>
      <c r="B27" s="27"/>
      <c r="C27" s="28"/>
      <c r="E27" s="26"/>
      <c r="F27" s="3"/>
      <c r="G27" s="26"/>
    </row>
    <row r="28" spans="1:7" x14ac:dyDescent="0.25">
      <c r="A28" s="27"/>
      <c r="B28" s="27"/>
      <c r="C28" s="28"/>
      <c r="E28" s="26"/>
      <c r="F28" s="3"/>
      <c r="G28" s="26"/>
    </row>
    <row r="29" spans="1:7" x14ac:dyDescent="0.25">
      <c r="A29" s="27"/>
      <c r="B29" s="27"/>
      <c r="C29" s="28"/>
      <c r="E29" s="26"/>
      <c r="F29" s="3"/>
      <c r="G29" s="26"/>
    </row>
    <row r="30" spans="1:7" x14ac:dyDescent="0.25">
      <c r="A30" s="27"/>
      <c r="B30" s="27"/>
      <c r="C30" s="28"/>
      <c r="E30" s="26"/>
      <c r="F30" s="3"/>
      <c r="G30" s="26"/>
    </row>
    <row r="31" spans="1:7" x14ac:dyDescent="0.25">
      <c r="A31" s="27"/>
      <c r="B31" s="27"/>
      <c r="C31" s="28"/>
    </row>
    <row r="32" spans="1:7" x14ac:dyDescent="0.25">
      <c r="A32" s="27"/>
      <c r="B32" s="27"/>
      <c r="C32" s="28"/>
    </row>
    <row r="33" spans="1:3" x14ac:dyDescent="0.25">
      <c r="A33" s="27"/>
      <c r="B33" s="27"/>
      <c r="C33" s="28"/>
    </row>
    <row r="34" spans="1:3" x14ac:dyDescent="0.25">
      <c r="A34" s="27"/>
      <c r="B34" s="27"/>
      <c r="C34" s="28"/>
    </row>
    <row r="35" spans="1:3" x14ac:dyDescent="0.25">
      <c r="A35" s="27"/>
      <c r="B35" s="27"/>
      <c r="C35" s="28"/>
    </row>
    <row r="36" spans="1:3" x14ac:dyDescent="0.25">
      <c r="A36" s="27"/>
      <c r="B36" s="27"/>
      <c r="C36" s="28"/>
    </row>
    <row r="37" spans="1:3" x14ac:dyDescent="0.25">
      <c r="A37" s="27"/>
      <c r="B37" s="27"/>
      <c r="C37" s="28"/>
    </row>
    <row r="38" spans="1:3" x14ac:dyDescent="0.25">
      <c r="A38" s="27"/>
      <c r="B38" s="27"/>
      <c r="C38" s="28"/>
    </row>
  </sheetData>
  <sheetProtection algorithmName="SHA-512" hashValue="16wCVbx6szUbWWYf3vujcSeYocA9hkos8hzl+Sl6Un5cS5v4QsZjo9qjNAkTIUmc4tQQzmiCakPWzfMtdIg80Q==" saltValue="BEEq2/BCtQ9getxIfUbhLA==" spinCount="100000" sheet="1" objects="1" scenarios="1"/>
  <dataValidations count="2">
    <dataValidation type="list" allowBlank="1" showInputMessage="1" showErrorMessage="1" sqref="B4" xr:uid="{00000000-0002-0000-0000-000000000000}">
      <formula1>E4:E6</formula1>
    </dataValidation>
    <dataValidation type="list" allowBlank="1" showInputMessage="1" showErrorMessage="1" sqref="B16" xr:uid="{00000000-0002-0000-0000-000001000000}">
      <formula1>E16:E23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XFD3"/>
    </sheetView>
  </sheetViews>
  <sheetFormatPr defaultRowHeight="15" x14ac:dyDescent="0.25"/>
  <sheetData/>
  <sheetProtection algorithmName="SHA-512" hashValue="v/NMgq8h9+iRLc9ui8qwSiytZ/qeoWaNPnP0BuTnZ8Yz8nn6v8P5oO0YEQZuhkdX4/yMn8N0kqzKD2X6J9A4pQ==" saltValue="qsol29PsXuyXxOt8Tfp1z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COA</vt:lpstr>
      <vt:lpstr>Basis of Costs</vt:lpstr>
      <vt:lpstr>COA!Print_Area</vt:lpstr>
    </vt:vector>
  </TitlesOfParts>
  <Company>King's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Paul.Nauth</dc:creator>
  <cp:lastModifiedBy>Garrett, Samuel</cp:lastModifiedBy>
  <cp:lastPrinted>2011-02-25T11:12:57Z</cp:lastPrinted>
  <dcterms:created xsi:type="dcterms:W3CDTF">2011-02-16T15:22:13Z</dcterms:created>
  <dcterms:modified xsi:type="dcterms:W3CDTF">2018-06-01T13:26:32Z</dcterms:modified>
</cp:coreProperties>
</file>